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/>
  <mc:AlternateContent xmlns:mc="http://schemas.openxmlformats.org/markup-compatibility/2006">
    <mc:Choice Requires="x15">
      <x15ac:absPath xmlns:x15ac="http://schemas.microsoft.com/office/spreadsheetml/2010/11/ac" url="D:\MES_DOCUMENTS\SEDR\Finances\Finances\"/>
    </mc:Choice>
  </mc:AlternateContent>
  <xr:revisionPtr revIDLastSave="0" documentId="13_ncr:1_{474E22D9-0098-45DC-AF1C-D1E40F00F45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ompte de dépense SEDR-CSQ" sheetId="1" r:id="rId1"/>
    <sheet name="Feuil1" sheetId="3" r:id="rId2"/>
    <sheet name="Valeurs" sheetId="2" state="hidden" r:id="rId3"/>
  </sheets>
  <definedNames>
    <definedName name="A_A">'Compte de dépense SEDR-CSQ'!$E$13</definedName>
    <definedName name="A_B">'Compte de dépense SEDR-CSQ'!$E$25</definedName>
    <definedName name="A_C">'Compte de dépense SEDR-CSQ'!$E$37</definedName>
    <definedName name="Adresse">'Compte de dépense SEDR-CSQ'!$C$7</definedName>
    <definedName name="AllerRetour_A">'Compte de dépense SEDR-CSQ'!$C$13</definedName>
    <definedName name="AllerRetour_B">'Compte de dépense SEDR-CSQ'!$C$25</definedName>
    <definedName name="AllerRetour_C">'Compte de dépense SEDR-CSQ'!$C$37</definedName>
    <definedName name="CodePostal">'Compte de dépense SEDR-CSQ'!$I$7</definedName>
    <definedName name="Covoiturage">Valeurs!$C$14</definedName>
    <definedName name="Covoiturage_A">'Compte de dépense SEDR-CSQ'!$M$13</definedName>
    <definedName name="Covoiturage_B">'Compte de dépense SEDR-CSQ'!$M$25</definedName>
    <definedName name="Covoiturage_C">'Compte de dépense SEDR-CSQ'!$M$37</definedName>
    <definedName name="Date_A">'Compte de dépense SEDR-CSQ'!$C$9</definedName>
    <definedName name="Date_B">'Compte de dépense SEDR-CSQ'!$C$21</definedName>
    <definedName name="Date_C">'Compte de dépense SEDR-CSQ'!$C$33</definedName>
    <definedName name="Dejeuner">Valeurs!$C$6</definedName>
    <definedName name="Dejeuner_A">'Compte de dépense SEDR-CSQ'!$C$11</definedName>
    <definedName name="Dejeuner_B">'Compte de dépense SEDR-CSQ'!$C$23</definedName>
    <definedName name="Dejeuner_C">'Compte de dépense SEDR-CSQ'!$C$35</definedName>
    <definedName name="Deplacement_A">'Compte de dépense SEDR-CSQ'!$O$13</definedName>
    <definedName name="Deplacement_B">'Compte de dépense SEDR-CSQ'!$O$25</definedName>
    <definedName name="Deplacement_C">'Compte de dépense SEDR-CSQ'!$O$37</definedName>
    <definedName name="Diner">Valeurs!$C$7</definedName>
    <definedName name="Diner_A">'Compte de dépense SEDR-CSQ'!$F$11</definedName>
    <definedName name="Diner_B">'Compte de dépense SEDR-CSQ'!$F$23</definedName>
    <definedName name="Diner_C">'Compte de dépense SEDR-CSQ'!$F$35</definedName>
    <definedName name="Divers_A">'Compte de dépense SEDR-CSQ'!$O$18</definedName>
    <definedName name="Divers_B">'Compte de dépense SEDR-CSQ'!$O$30</definedName>
    <definedName name="Divers_C">'Compte de dépense SEDR-CSQ'!$O$42</definedName>
    <definedName name="Explication_A">'Compte de dépense SEDR-CSQ'!$B$15</definedName>
    <definedName name="Explication_B">'Compte de dépense SEDR-CSQ'!$B$27</definedName>
    <definedName name="Explication_C">'Compte de dépense SEDR-CSQ'!$B$39</definedName>
    <definedName name="Garderie_A">'Compte de dépense SEDR-CSQ'!$O$17</definedName>
    <definedName name="Garderie_B">'Compte de dépense SEDR-CSQ'!$O$29</definedName>
    <definedName name="Garderie_C">'Compte de dépense SEDR-CSQ'!$O$41</definedName>
    <definedName name="Gardiennage">Valeurs!$C$11</definedName>
    <definedName name="Heure_A_A">'Compte de dépense SEDR-CSQ'!$J$9</definedName>
    <definedName name="Heure_A_B">'Compte de dépense SEDR-CSQ'!$J$21</definedName>
    <definedName name="Heure_A_C">'Compte de dépense SEDR-CSQ'!$J$33</definedName>
    <definedName name="Heure_De_A">'Compte de dépense SEDR-CSQ'!$F$9</definedName>
    <definedName name="Heure_De_B">'Compte de dépense SEDR-CSQ'!$F$21</definedName>
    <definedName name="Heure_De_C">'Compte de dépense SEDR-CSQ'!$F$33</definedName>
    <definedName name="KM">Valeurs!$C$13</definedName>
    <definedName name="KM_A">'Compte de dépense SEDR-CSQ'!$I$13</definedName>
    <definedName name="KM_B">'Compte de dépense SEDR-CSQ'!$I$25</definedName>
    <definedName name="KM_C">'Compte de dépense SEDR-CSQ'!$I$37</definedName>
    <definedName name="Logement_A">'Compte de dépense SEDR-CSQ'!$O$16</definedName>
    <definedName name="Logement_B">'Compte de dépense SEDR-CSQ'!$O$28</definedName>
    <definedName name="Logement_C">'Compte de dépense SEDR-CSQ'!$O$40</definedName>
    <definedName name="Lunch_A">'Compte de dépense SEDR-CSQ'!$L$11</definedName>
    <definedName name="Lunch_B">'Compte de dépense SEDR-CSQ'!$L$23</definedName>
    <definedName name="Lunch_C">'Compte de dépense SEDR-CSQ'!$L$35</definedName>
    <definedName name="Lunxh">Valeurs!$C$9</definedName>
    <definedName name="NomComplet">'Compte de dépense SEDR-CSQ'!$C$6</definedName>
    <definedName name="Repas_A">'Compte de dépense SEDR-CSQ'!$O$11</definedName>
    <definedName name="Repas_B">'Compte de dépense SEDR-CSQ'!$O$23</definedName>
    <definedName name="Repas_C">'Compte de dépense SEDR-CSQ'!$O$35</definedName>
    <definedName name="Signature">'Compte de dépense SEDR-CSQ'!$B$46</definedName>
    <definedName name="Souper">Valeurs!$C$8</definedName>
    <definedName name="Souper_A">'Compte de dépense SEDR-CSQ'!$I$11</definedName>
    <definedName name="Souper_B">'Compte de dépense SEDR-CSQ'!$I$23</definedName>
    <definedName name="Souper_C">'Compte de dépense SEDR-CSQ'!$I$35</definedName>
    <definedName name="Stationnement_A">'Compte de dépense SEDR-CSQ'!$O$15</definedName>
    <definedName name="Stationnement_B">'Compte de dépense SEDR-CSQ'!$O$27</definedName>
    <definedName name="Stationnement_C">'Compte de dépense SEDR-CSQ'!$O$39</definedName>
    <definedName name="Total_A">'Compte de dépense SEDR-CSQ'!$O$20</definedName>
    <definedName name="Total_A_B_C">'Compte de dépense SEDR-CSQ'!$O$45</definedName>
    <definedName name="Total_B">'Compte de dépense SEDR-CSQ'!$O$32</definedName>
    <definedName name="Total_Bureau_A">'Compte de dépense SEDR-CSQ'!$P$20</definedName>
    <definedName name="Total_Bureau_A_B_C">'Compte de dépense SEDR-CSQ'!$P$45</definedName>
    <definedName name="Total_Bureau_B">'Compte de dépense SEDR-CSQ'!$P$32</definedName>
    <definedName name="Total_Bureau_C">'Compte de dépense SEDR-CSQ'!$P$44</definedName>
    <definedName name="Total_C">'Compte de dépense SEDR-CSQ'!$O$44</definedName>
    <definedName name="Voyage_De_A">'Compte de dépense SEDR-CSQ'!$C$12</definedName>
    <definedName name="Voyage_De_B">'Compte de dépense SEDR-CSQ'!$C$24</definedName>
    <definedName name="Voyage_De_C">'Compte de dépense SEDR-CSQ'!$C$36</definedName>
    <definedName name="_xlnm.Print_Area" localSheetId="0">'Compte de dépense SEDR-CSQ'!$A$1:$P$48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4" i="2" l="1"/>
  <c r="B14" i="2"/>
  <c r="O44" i="3"/>
  <c r="O37" i="1"/>
  <c r="O25" i="1"/>
  <c r="O13" i="1"/>
  <c r="O41" i="1"/>
  <c r="O29" i="1"/>
  <c r="O17" i="1"/>
  <c r="S11" i="1"/>
  <c r="T35" i="1"/>
  <c r="S35" i="1"/>
  <c r="R35" i="1"/>
  <c r="Q35" i="1"/>
  <c r="T23" i="1"/>
  <c r="S23" i="1"/>
  <c r="R23" i="1"/>
  <c r="Q23" i="1"/>
  <c r="T11" i="1"/>
  <c r="R11" i="1"/>
  <c r="Q11" i="1"/>
  <c r="O23" i="1" l="1"/>
  <c r="O32" i="1"/>
  <c r="O11" i="1"/>
  <c r="O35" i="1"/>
  <c r="O44" i="1" s="1"/>
  <c r="O20" i="1" l="1"/>
  <c r="O45" i="1" s="1"/>
</calcChain>
</file>

<file path=xl/sharedStrings.xml><?xml version="1.0" encoding="utf-8"?>
<sst xmlns="http://schemas.openxmlformats.org/spreadsheetml/2006/main" count="82" uniqueCount="39">
  <si>
    <t>Adresse :</t>
  </si>
  <si>
    <t>Nom :</t>
  </si>
  <si>
    <t>Code Postal :</t>
  </si>
  <si>
    <t>Date :</t>
  </si>
  <si>
    <t>De :</t>
  </si>
  <si>
    <t>À :</t>
  </si>
  <si>
    <t>Déjeuner</t>
  </si>
  <si>
    <t>Souper</t>
  </si>
  <si>
    <t>Voyage De</t>
  </si>
  <si>
    <t>Aller/Retour</t>
  </si>
  <si>
    <t>À</t>
  </si>
  <si>
    <t>Stationnement :</t>
  </si>
  <si>
    <t>Logement :</t>
  </si>
  <si>
    <t>Garderie :</t>
  </si>
  <si>
    <t>Divers :</t>
  </si>
  <si>
    <t>TOTAL :</t>
  </si>
  <si>
    <t>A</t>
  </si>
  <si>
    <t>Repas :</t>
  </si>
  <si>
    <t>Covoiturage :</t>
  </si>
  <si>
    <t>À l'usage
du bureau</t>
  </si>
  <si>
    <t>B</t>
  </si>
  <si>
    <t>C</t>
  </si>
  <si>
    <t>TOTAL de A + B + C :</t>
  </si>
  <si>
    <t>Km</t>
  </si>
  <si>
    <t>Collation</t>
  </si>
  <si>
    <t>J'atteste que les informations présentées dans ce formulaire sont exactes, complètes et conformes à la réalité (cocher la case ci-contre)</t>
  </si>
  <si>
    <t>Syndicat de l'enseignement
des Deux Rives (SEDR-CSQ)
8381, avenue Sous-le-Vent
Lévis, Québec, G6X 1K7
Tél. : 418-832-1449 / 1-800-463-3372
Téléc. : 418-832-0229</t>
  </si>
  <si>
    <t>hre</t>
  </si>
  <si>
    <t>Dîner</t>
  </si>
  <si>
    <t>Dejeuner</t>
  </si>
  <si>
    <t>Diner</t>
  </si>
  <si>
    <t>Lunch</t>
  </si>
  <si>
    <t>Gariennage</t>
  </si>
  <si>
    <t>Nbr Heures :</t>
  </si>
  <si>
    <t>Garderies :</t>
  </si>
  <si>
    <t>KM Seul</t>
  </si>
  <si>
    <t>KM Covoiturage</t>
  </si>
  <si>
    <r>
      <rPr>
        <b/>
        <sz val="11"/>
        <color rgb="FFFF0000"/>
        <rFont val="Calibri"/>
        <family val="2"/>
        <scheme val="minor"/>
      </rPr>
      <t xml:space="preserve">N'oubliez pas </t>
    </r>
    <r>
      <rPr>
        <b/>
        <sz val="11"/>
        <color theme="1"/>
        <rFont val="Calibri"/>
        <family val="2"/>
        <scheme val="minor"/>
      </rPr>
      <t xml:space="preserve">de retourner par courriel à la personne à la vice-présidence aux affaires administratives à l'adresse sylvie@sedrcsq.org </t>
    </r>
  </si>
  <si>
    <r>
      <rPr>
        <b/>
        <sz val="11"/>
        <color rgb="FFFF0000"/>
        <rFont val="Calibri"/>
        <family val="2"/>
        <scheme val="minor"/>
      </rPr>
      <t>N'oubliez pas</t>
    </r>
    <r>
      <rPr>
        <b/>
        <sz val="11"/>
        <color theme="1"/>
        <rFont val="Calibri"/>
        <family val="2"/>
        <scheme val="minor"/>
      </rPr>
      <t xml:space="preserve"> de cocher la case d'attestation d'exactitude au bas du formulaire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</si>
</sst>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$&quot;_);[Red]\(#,##0.00\ &quot;$&quot;\)"/>
    <numFmt numFmtId="164" formatCode="h:mm;@"/>
    <numFmt numFmtId="165" formatCode="#,##0.00\ &quot;$&quot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4" xfId="0" applyBorder="1" applyAlignment="1" applyProtection="1">
      <alignment horizontal="center"/>
      <protection locked="0"/>
    </xf>
    <xf numFmtId="8" fontId="0" fillId="0" borderId="5" xfId="0" applyNumberFormat="1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3" borderId="0" xfId="0" applyFont="1" applyFill="1"/>
    <xf numFmtId="8" fontId="0" fillId="0" borderId="5" xfId="0" applyNumberFormat="1" applyBorder="1"/>
    <xf numFmtId="8" fontId="0" fillId="0" borderId="10" xfId="0" applyNumberFormat="1" applyBorder="1"/>
    <xf numFmtId="8" fontId="0" fillId="0" borderId="7" xfId="0" applyNumberFormat="1" applyBorder="1"/>
    <xf numFmtId="8" fontId="4" fillId="0" borderId="2" xfId="0" applyNumberFormat="1" applyFont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11" xfId="0" applyBorder="1"/>
    <xf numFmtId="0" fontId="0" fillId="0" borderId="1" xfId="0" applyBorder="1"/>
    <xf numFmtId="0" fontId="0" fillId="0" borderId="12" xfId="0" applyBorder="1"/>
    <xf numFmtId="0" fontId="0" fillId="0" borderId="2" xfId="0" applyBorder="1"/>
    <xf numFmtId="0" fontId="0" fillId="0" borderId="0" xfId="0" applyAlignment="1">
      <alignment horizontal="right"/>
    </xf>
    <xf numFmtId="0" fontId="0" fillId="0" borderId="7" xfId="0" applyBorder="1"/>
    <xf numFmtId="0" fontId="1" fillId="0" borderId="8" xfId="0" applyFont="1" applyBorder="1"/>
    <xf numFmtId="0" fontId="0" fillId="0" borderId="10" xfId="0" applyBorder="1"/>
    <xf numFmtId="0" fontId="1" fillId="0" borderId="10" xfId="0" applyFont="1" applyBorder="1" applyAlignment="1">
      <alignment horizontal="right"/>
    </xf>
    <xf numFmtId="0" fontId="1" fillId="0" borderId="10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0" xfId="0" applyFont="1"/>
    <xf numFmtId="0" fontId="1" fillId="0" borderId="0" xfId="0" applyFont="1"/>
    <xf numFmtId="0" fontId="0" fillId="0" borderId="8" xfId="0" applyBorder="1"/>
    <xf numFmtId="0" fontId="0" fillId="0" borderId="5" xfId="0" applyBorder="1"/>
    <xf numFmtId="0" fontId="0" fillId="2" borderId="15" xfId="0" applyFill="1" applyBorder="1"/>
    <xf numFmtId="8" fontId="0" fillId="2" borderId="4" xfId="0" applyNumberFormat="1" applyFill="1" applyBorder="1"/>
    <xf numFmtId="8" fontId="0" fillId="2" borderId="14" xfId="0" applyNumberFormat="1" applyFill="1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/>
    <xf numFmtId="165" fontId="0" fillId="0" borderId="0" xfId="0" applyNumberFormat="1"/>
    <xf numFmtId="14" fontId="0" fillId="0" borderId="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0" xfId="0" applyBorder="1" applyAlignment="1">
      <alignment horizontal="right"/>
    </xf>
    <xf numFmtId="0" fontId="4" fillId="0" borderId="2" xfId="0" applyFont="1" applyBorder="1" applyAlignment="1">
      <alignment horizontal="center"/>
    </xf>
    <xf numFmtId="0" fontId="0" fillId="2" borderId="14" xfId="0" applyFill="1" applyBorder="1" applyAlignment="1">
      <alignment horizontal="center" wrapText="1"/>
    </xf>
    <xf numFmtId="0" fontId="0" fillId="2" borderId="15" xfId="0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2" xfId="0" applyNumberForma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48B2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</xdr:rowOff>
    </xdr:from>
    <xdr:to>
      <xdr:col>4</xdr:col>
      <xdr:colOff>9525</xdr:colOff>
      <xdr:row>4</xdr:row>
      <xdr:rowOff>10479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"/>
          <a:ext cx="1885950" cy="848678"/>
        </a:xfrm>
        <a:prstGeom prst="rect">
          <a:avLst/>
        </a:prstGeom>
      </xdr:spPr>
    </xdr:pic>
    <xdr:clientData/>
  </xdr:twoCellAnchor>
  <xdr:twoCellAnchor>
    <xdr:from>
      <xdr:col>9</xdr:col>
      <xdr:colOff>38100</xdr:colOff>
      <xdr:row>0</xdr:row>
      <xdr:rowOff>99060</xdr:rowOff>
    </xdr:from>
    <xdr:to>
      <xdr:col>15</xdr:col>
      <xdr:colOff>594360</xdr:colOff>
      <xdr:row>4</xdr:row>
      <xdr:rowOff>182880</xdr:rowOff>
    </xdr:to>
    <xdr:sp macro="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8EDA8252-C7FD-4412-9F3C-982CB74D9DD2}"/>
            </a:ext>
          </a:extLst>
        </xdr:cNvPr>
        <xdr:cNvSpPr/>
      </xdr:nvSpPr>
      <xdr:spPr>
        <a:xfrm>
          <a:off x="4914900" y="99060"/>
          <a:ext cx="3771900" cy="899160"/>
        </a:xfrm>
        <a:prstGeom prst="roundRect">
          <a:avLst/>
        </a:prstGeom>
        <a:solidFill>
          <a:srgbClr val="48B2A3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fr-CA" sz="14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FOMULAIRE</a:t>
          </a:r>
          <a:r>
            <a:rPr lang="fr-CA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DE REMBOURSEMENT DES DÉPLACEMENTS ET FRAIS DE SÉJOUR</a:t>
          </a:r>
        </a:p>
        <a:p>
          <a:pPr algn="ctr"/>
          <a:endParaRPr lang="fr-CA" sz="500" b="1" baseline="0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fr-CA" sz="14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TAUX POUR L'ANNÉE 2022-2023</a:t>
          </a:r>
          <a:endParaRPr lang="fr-CA" sz="14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U54"/>
  <sheetViews>
    <sheetView showGridLines="0" tabSelected="1" zoomScaleNormal="100" workbookViewId="0">
      <selection activeCell="B15" sqref="B15:J19"/>
    </sheetView>
  </sheetViews>
  <sheetFormatPr baseColWidth="10" defaultColWidth="11.44140625" defaultRowHeight="14.4" x14ac:dyDescent="0.3"/>
  <cols>
    <col min="1" max="1" width="4.33203125" customWidth="1"/>
    <col min="2" max="2" width="12.109375" bestFit="1" customWidth="1"/>
    <col min="3" max="3" width="10.44140625" bestFit="1" customWidth="1"/>
    <col min="4" max="6" width="5.6640625" customWidth="1"/>
    <col min="7" max="7" width="6.6640625" customWidth="1"/>
    <col min="8" max="8" width="12.44140625" bestFit="1" customWidth="1"/>
    <col min="9" max="9" width="8.109375" bestFit="1" customWidth="1"/>
    <col min="10" max="11" width="5.6640625" customWidth="1"/>
    <col min="12" max="12" width="6.6640625" customWidth="1"/>
    <col min="13" max="13" width="5.77734375" customWidth="1"/>
    <col min="14" max="14" width="10.6640625" customWidth="1"/>
    <col min="15" max="15" width="12.44140625" bestFit="1" customWidth="1"/>
    <col min="17" max="21" width="11.44140625" style="36"/>
  </cols>
  <sheetData>
    <row r="1" spans="1:20" ht="21" customHeight="1" x14ac:dyDescent="0.4">
      <c r="F1" s="40" t="s">
        <v>26</v>
      </c>
      <c r="G1" s="40"/>
      <c r="H1" s="40"/>
      <c r="I1" s="40"/>
      <c r="J1" s="39"/>
      <c r="K1" s="39"/>
      <c r="L1" s="39"/>
      <c r="M1" s="39"/>
      <c r="N1" s="39"/>
      <c r="O1" s="39"/>
    </row>
    <row r="2" spans="1:20" x14ac:dyDescent="0.3">
      <c r="F2" s="40"/>
      <c r="G2" s="40"/>
      <c r="H2" s="40"/>
      <c r="I2" s="40"/>
    </row>
    <row r="3" spans="1:20" x14ac:dyDescent="0.3">
      <c r="F3" s="40"/>
      <c r="G3" s="40"/>
      <c r="H3" s="40"/>
      <c r="I3" s="40"/>
    </row>
    <row r="4" spans="1:20" x14ac:dyDescent="0.3">
      <c r="F4" s="40"/>
      <c r="G4" s="40"/>
      <c r="H4" s="40"/>
      <c r="I4" s="40"/>
    </row>
    <row r="5" spans="1:20" ht="21.45" customHeight="1" x14ac:dyDescent="0.3">
      <c r="F5" s="40"/>
      <c r="G5" s="40"/>
      <c r="H5" s="40"/>
      <c r="I5" s="40"/>
    </row>
    <row r="6" spans="1:20" x14ac:dyDescent="0.3">
      <c r="B6" s="24" t="s">
        <v>1</v>
      </c>
      <c r="C6" s="59"/>
      <c r="D6" s="59"/>
      <c r="E6" s="59"/>
      <c r="F6" s="59"/>
      <c r="G6" s="59"/>
      <c r="H6" s="59"/>
    </row>
    <row r="7" spans="1:20" x14ac:dyDescent="0.3">
      <c r="B7" s="24" t="s">
        <v>0</v>
      </c>
      <c r="C7" s="61"/>
      <c r="D7" s="61"/>
      <c r="E7" s="61"/>
      <c r="F7" s="61"/>
      <c r="G7" s="61"/>
      <c r="H7" t="s">
        <v>2</v>
      </c>
      <c r="I7" s="32"/>
      <c r="P7" s="74" t="s">
        <v>19</v>
      </c>
    </row>
    <row r="8" spans="1:20" x14ac:dyDescent="0.3">
      <c r="P8" s="75"/>
    </row>
    <row r="9" spans="1:20" ht="15.6" x14ac:dyDescent="0.3">
      <c r="A9" s="9" t="s">
        <v>16</v>
      </c>
      <c r="B9" s="17" t="s">
        <v>3</v>
      </c>
      <c r="C9" s="38"/>
      <c r="D9" s="14"/>
      <c r="E9" s="22" t="s">
        <v>4</v>
      </c>
      <c r="F9" s="78">
        <v>0.375</v>
      </c>
      <c r="G9" s="78"/>
      <c r="H9" s="21" t="s">
        <v>27</v>
      </c>
      <c r="I9" s="22" t="s">
        <v>5</v>
      </c>
      <c r="J9" s="78">
        <v>0.70833333333333337</v>
      </c>
      <c r="K9" s="78"/>
      <c r="L9" s="21" t="s">
        <v>27</v>
      </c>
      <c r="M9" s="14"/>
      <c r="N9" s="14"/>
      <c r="O9" s="25"/>
      <c r="P9" s="27"/>
    </row>
    <row r="10" spans="1:20" x14ac:dyDescent="0.3">
      <c r="B10" s="18"/>
      <c r="L10" s="11"/>
      <c r="O10" s="18"/>
      <c r="P10" s="27"/>
    </row>
    <row r="11" spans="1:20" x14ac:dyDescent="0.3">
      <c r="B11" s="19" t="s">
        <v>6</v>
      </c>
      <c r="C11" s="1"/>
      <c r="D11" s="23"/>
      <c r="E11" s="24" t="s">
        <v>28</v>
      </c>
      <c r="F11" s="56"/>
      <c r="G11" s="57"/>
      <c r="H11" s="10" t="s">
        <v>7</v>
      </c>
      <c r="I11" s="1"/>
      <c r="J11" s="79" t="s">
        <v>24</v>
      </c>
      <c r="K11" s="80"/>
      <c r="L11" s="1"/>
      <c r="M11" s="58" t="s">
        <v>17</v>
      </c>
      <c r="N11" s="58"/>
      <c r="O11" s="5">
        <f>Q11+R11+S11+T11</f>
        <v>0</v>
      </c>
      <c r="P11" s="27"/>
      <c r="Q11" s="4">
        <f>IF(Dejeuner_A &lt;&gt;"",Dejeuner,0)</f>
        <v>0</v>
      </c>
      <c r="R11" s="4">
        <f>IF(Diner_A &lt;&gt;"",Diner,0)</f>
        <v>0</v>
      </c>
      <c r="S11" s="4">
        <f>IF(Souper_A &lt;&gt;"",Souper,0)</f>
        <v>0</v>
      </c>
      <c r="T11" s="4">
        <f>IF(Lunch_A &lt;&gt;"",Lunxh,0)</f>
        <v>0</v>
      </c>
    </row>
    <row r="12" spans="1:20" x14ac:dyDescent="0.3">
      <c r="B12" s="20" t="s">
        <v>8</v>
      </c>
      <c r="C12" s="59"/>
      <c r="D12" s="59"/>
      <c r="E12" s="59"/>
      <c r="F12" s="59"/>
      <c r="G12" s="59"/>
      <c r="H12" s="59"/>
      <c r="I12" s="59"/>
      <c r="J12" s="59"/>
      <c r="K12" s="59"/>
      <c r="L12" s="60"/>
      <c r="M12" s="15"/>
      <c r="N12" s="15"/>
      <c r="O12" s="18"/>
      <c r="P12" s="27"/>
    </row>
    <row r="13" spans="1:20" x14ac:dyDescent="0.3">
      <c r="B13" s="20" t="s">
        <v>9</v>
      </c>
      <c r="C13" s="3"/>
      <c r="D13" s="10" t="s">
        <v>10</v>
      </c>
      <c r="E13" s="61"/>
      <c r="F13" s="61"/>
      <c r="G13" s="61"/>
      <c r="H13" s="62"/>
      <c r="I13" s="30"/>
      <c r="J13" t="s">
        <v>23</v>
      </c>
      <c r="K13" s="54" t="s">
        <v>18</v>
      </c>
      <c r="L13" s="55"/>
      <c r="M13" s="31"/>
      <c r="N13" s="15"/>
      <c r="O13" s="6">
        <f>IF(C13&lt;&gt;"",IF(M13&lt;&gt;"",I13*Covoiturage,I13*KM)*2,IF(M13&lt;&gt;"",I13*Covoiturage,I13*KM))</f>
        <v>0</v>
      </c>
      <c r="P13" s="27"/>
    </row>
    <row r="14" spans="1:20" x14ac:dyDescent="0.3">
      <c r="B14" s="16"/>
      <c r="L14" s="11"/>
      <c r="M14" s="15"/>
      <c r="N14" s="15"/>
      <c r="O14" s="18"/>
      <c r="P14" s="27"/>
    </row>
    <row r="15" spans="1:20" x14ac:dyDescent="0.3">
      <c r="B15" s="63"/>
      <c r="C15" s="64"/>
      <c r="D15" s="64"/>
      <c r="E15" s="64"/>
      <c r="F15" s="64"/>
      <c r="G15" s="64"/>
      <c r="H15" s="64"/>
      <c r="I15" s="64"/>
      <c r="J15" s="65"/>
      <c r="L15" s="11"/>
      <c r="M15" s="72" t="s">
        <v>11</v>
      </c>
      <c r="N15" s="58"/>
      <c r="O15" s="2">
        <v>0</v>
      </c>
      <c r="P15" s="27"/>
    </row>
    <row r="16" spans="1:20" x14ac:dyDescent="0.3">
      <c r="B16" s="66"/>
      <c r="C16" s="67"/>
      <c r="D16" s="67"/>
      <c r="E16" s="67"/>
      <c r="F16" s="67"/>
      <c r="G16" s="67"/>
      <c r="H16" s="67"/>
      <c r="I16" s="67"/>
      <c r="J16" s="68"/>
      <c r="L16" s="11"/>
      <c r="M16" s="72" t="s">
        <v>12</v>
      </c>
      <c r="N16" s="58"/>
      <c r="O16" s="2">
        <v>0</v>
      </c>
      <c r="P16" s="27"/>
    </row>
    <row r="17" spans="1:20" x14ac:dyDescent="0.3">
      <c r="B17" s="66"/>
      <c r="C17" s="67"/>
      <c r="D17" s="67"/>
      <c r="E17" s="67"/>
      <c r="F17" s="67"/>
      <c r="G17" s="67"/>
      <c r="H17" s="67"/>
      <c r="I17" s="67"/>
      <c r="J17" s="68"/>
      <c r="K17" s="76" t="s">
        <v>33</v>
      </c>
      <c r="L17" s="77"/>
      <c r="M17" s="31"/>
      <c r="N17" s="15" t="s">
        <v>13</v>
      </c>
      <c r="O17" s="5">
        <f>M17*Gardiennage</f>
        <v>0</v>
      </c>
      <c r="P17" s="27"/>
    </row>
    <row r="18" spans="1:20" x14ac:dyDescent="0.3">
      <c r="B18" s="66"/>
      <c r="C18" s="67"/>
      <c r="D18" s="67"/>
      <c r="E18" s="67"/>
      <c r="F18" s="67"/>
      <c r="G18" s="67"/>
      <c r="H18" s="67"/>
      <c r="I18" s="67"/>
      <c r="J18" s="68"/>
      <c r="L18" s="11"/>
      <c r="M18" s="72" t="s">
        <v>14</v>
      </c>
      <c r="N18" s="58"/>
      <c r="O18" s="2">
        <v>0</v>
      </c>
      <c r="P18" s="27"/>
    </row>
    <row r="19" spans="1:20" x14ac:dyDescent="0.3">
      <c r="B19" s="69"/>
      <c r="C19" s="70"/>
      <c r="D19" s="70"/>
      <c r="E19" s="70"/>
      <c r="F19" s="70"/>
      <c r="G19" s="70"/>
      <c r="H19" s="70"/>
      <c r="I19" s="70"/>
      <c r="J19" s="71"/>
      <c r="K19" s="12"/>
      <c r="L19" s="13"/>
      <c r="M19" s="12"/>
      <c r="N19" s="12"/>
      <c r="O19" s="26"/>
      <c r="P19" s="27"/>
    </row>
    <row r="20" spans="1:20" x14ac:dyDescent="0.3">
      <c r="N20" s="10" t="s">
        <v>15</v>
      </c>
      <c r="O20" s="7">
        <f>SUM(O11:O18)</f>
        <v>0</v>
      </c>
      <c r="P20" s="28">
        <v>0</v>
      </c>
    </row>
    <row r="21" spans="1:20" ht="15.6" x14ac:dyDescent="0.3">
      <c r="A21" s="9" t="s">
        <v>20</v>
      </c>
      <c r="B21" s="17" t="s">
        <v>3</v>
      </c>
      <c r="C21" s="38"/>
      <c r="D21" s="14"/>
      <c r="E21" s="22" t="s">
        <v>4</v>
      </c>
      <c r="F21" s="78">
        <v>0.375</v>
      </c>
      <c r="G21" s="78"/>
      <c r="H21" s="21" t="s">
        <v>27</v>
      </c>
      <c r="I21" s="22" t="s">
        <v>5</v>
      </c>
      <c r="J21" s="78">
        <v>0.70833333333333337</v>
      </c>
      <c r="K21" s="78"/>
      <c r="L21" s="21" t="s">
        <v>27</v>
      </c>
      <c r="M21" s="14"/>
      <c r="N21" s="14"/>
      <c r="O21" s="25"/>
      <c r="P21" s="27"/>
    </row>
    <row r="22" spans="1:20" x14ac:dyDescent="0.3">
      <c r="B22" s="18"/>
      <c r="L22" s="11"/>
      <c r="O22" s="18"/>
      <c r="P22" s="27"/>
    </row>
    <row r="23" spans="1:20" x14ac:dyDescent="0.3">
      <c r="B23" s="19" t="s">
        <v>6</v>
      </c>
      <c r="C23" s="1"/>
      <c r="D23" s="23"/>
      <c r="E23" s="24" t="s">
        <v>28</v>
      </c>
      <c r="F23" s="56"/>
      <c r="G23" s="57"/>
      <c r="H23" s="10" t="s">
        <v>7</v>
      </c>
      <c r="I23" s="1"/>
      <c r="J23" s="79" t="s">
        <v>24</v>
      </c>
      <c r="K23" s="80"/>
      <c r="L23" s="1"/>
      <c r="M23" s="58" t="s">
        <v>17</v>
      </c>
      <c r="N23" s="58"/>
      <c r="O23" s="5">
        <f>Q23+R23+S23+T23</f>
        <v>0</v>
      </c>
      <c r="P23" s="27"/>
      <c r="Q23" s="4">
        <f>IF(C23&lt;&gt;"",Dejeuner,0)</f>
        <v>0</v>
      </c>
      <c r="R23" s="4">
        <f>IF(F23&lt;&gt;"",Diner,0)</f>
        <v>0</v>
      </c>
      <c r="S23" s="4">
        <f>IF(I23&lt;&gt;"",Souper,0)</f>
        <v>0</v>
      </c>
      <c r="T23" s="4">
        <f>IF(L23&lt;&gt;"",Lunxh,0)</f>
        <v>0</v>
      </c>
    </row>
    <row r="24" spans="1:20" x14ac:dyDescent="0.3">
      <c r="B24" s="20" t="s">
        <v>8</v>
      </c>
      <c r="C24" s="59"/>
      <c r="D24" s="59"/>
      <c r="E24" s="59"/>
      <c r="F24" s="59"/>
      <c r="G24" s="59"/>
      <c r="H24" s="59"/>
      <c r="I24" s="59"/>
      <c r="J24" s="59"/>
      <c r="K24" s="59"/>
      <c r="L24" s="60"/>
      <c r="M24" s="15"/>
      <c r="N24" s="15"/>
      <c r="O24" s="18"/>
      <c r="P24" s="27"/>
    </row>
    <row r="25" spans="1:20" x14ac:dyDescent="0.3">
      <c r="B25" s="20" t="s">
        <v>9</v>
      </c>
      <c r="C25" s="3"/>
      <c r="D25" s="10" t="s">
        <v>10</v>
      </c>
      <c r="E25" s="61"/>
      <c r="F25" s="61"/>
      <c r="G25" s="61"/>
      <c r="H25" s="62"/>
      <c r="I25" s="30"/>
      <c r="J25" t="s">
        <v>23</v>
      </c>
      <c r="K25" s="54" t="s">
        <v>18</v>
      </c>
      <c r="L25" s="55"/>
      <c r="M25" s="31"/>
      <c r="N25" s="15"/>
      <c r="O25" s="6">
        <f>IF(C25&lt;&gt;"",IF(M25&lt;&gt;"",I25*Covoiturage,I25*KM)*2,IF(M25&lt;&gt;"",I25*Covoiturage,I25*KM))</f>
        <v>0</v>
      </c>
      <c r="P25" s="27"/>
    </row>
    <row r="26" spans="1:20" x14ac:dyDescent="0.3">
      <c r="B26" s="16"/>
      <c r="L26" s="11"/>
      <c r="M26" s="15"/>
      <c r="N26" s="15"/>
      <c r="O26" s="18"/>
      <c r="P26" s="27"/>
    </row>
    <row r="27" spans="1:20" x14ac:dyDescent="0.3">
      <c r="B27" s="63"/>
      <c r="C27" s="64"/>
      <c r="D27" s="64"/>
      <c r="E27" s="64"/>
      <c r="F27" s="64"/>
      <c r="G27" s="64"/>
      <c r="H27" s="64"/>
      <c r="I27" s="64"/>
      <c r="J27" s="65"/>
      <c r="L27" s="11"/>
      <c r="M27" s="72" t="s">
        <v>11</v>
      </c>
      <c r="N27" s="58"/>
      <c r="O27" s="2">
        <v>0</v>
      </c>
      <c r="P27" s="27"/>
    </row>
    <row r="28" spans="1:20" x14ac:dyDescent="0.3">
      <c r="B28" s="66"/>
      <c r="C28" s="67"/>
      <c r="D28" s="67"/>
      <c r="E28" s="67"/>
      <c r="F28" s="67"/>
      <c r="G28" s="67"/>
      <c r="H28" s="67"/>
      <c r="I28" s="67"/>
      <c r="J28" s="68"/>
      <c r="L28" s="11"/>
      <c r="M28" s="72" t="s">
        <v>12</v>
      </c>
      <c r="N28" s="58"/>
      <c r="O28" s="2">
        <v>0</v>
      </c>
      <c r="P28" s="27"/>
    </row>
    <row r="29" spans="1:20" x14ac:dyDescent="0.3">
      <c r="B29" s="66"/>
      <c r="C29" s="67"/>
      <c r="D29" s="67"/>
      <c r="E29" s="67"/>
      <c r="F29" s="67"/>
      <c r="G29" s="67"/>
      <c r="H29" s="67"/>
      <c r="I29" s="67"/>
      <c r="J29" s="68"/>
      <c r="K29" s="76" t="s">
        <v>33</v>
      </c>
      <c r="L29" s="77"/>
      <c r="M29" s="31"/>
      <c r="N29" s="15" t="s">
        <v>13</v>
      </c>
      <c r="O29" s="5">
        <f>M29*Gardiennage</f>
        <v>0</v>
      </c>
      <c r="P29" s="27"/>
    </row>
    <row r="30" spans="1:20" x14ac:dyDescent="0.3">
      <c r="B30" s="66"/>
      <c r="C30" s="67"/>
      <c r="D30" s="67"/>
      <c r="E30" s="67"/>
      <c r="F30" s="67"/>
      <c r="G30" s="67"/>
      <c r="H30" s="67"/>
      <c r="I30" s="67"/>
      <c r="J30" s="68"/>
      <c r="L30" s="11"/>
      <c r="M30" s="72" t="s">
        <v>14</v>
      </c>
      <c r="N30" s="58"/>
      <c r="O30" s="2">
        <v>0</v>
      </c>
      <c r="P30" s="27"/>
    </row>
    <row r="31" spans="1:20" x14ac:dyDescent="0.3">
      <c r="B31" s="69"/>
      <c r="C31" s="70"/>
      <c r="D31" s="70"/>
      <c r="E31" s="70"/>
      <c r="F31" s="70"/>
      <c r="G31" s="70"/>
      <c r="H31" s="70"/>
      <c r="I31" s="70"/>
      <c r="J31" s="71"/>
      <c r="K31" s="12"/>
      <c r="L31" s="13"/>
      <c r="M31" s="12"/>
      <c r="N31" s="12"/>
      <c r="O31" s="26"/>
      <c r="P31" s="27"/>
    </row>
    <row r="32" spans="1:20" x14ac:dyDescent="0.3">
      <c r="N32" s="10" t="s">
        <v>15</v>
      </c>
      <c r="O32" s="7">
        <f>SUM(O23:O30)</f>
        <v>0</v>
      </c>
      <c r="P32" s="28">
        <v>0</v>
      </c>
    </row>
    <row r="33" spans="1:20" ht="15.6" x14ac:dyDescent="0.3">
      <c r="A33" s="9" t="s">
        <v>21</v>
      </c>
      <c r="B33" s="17" t="s">
        <v>3</v>
      </c>
      <c r="C33" s="38"/>
      <c r="D33" s="14"/>
      <c r="E33" s="22" t="s">
        <v>4</v>
      </c>
      <c r="F33" s="78">
        <v>0.375</v>
      </c>
      <c r="G33" s="78"/>
      <c r="H33" s="21" t="s">
        <v>27</v>
      </c>
      <c r="I33" s="22" t="s">
        <v>5</v>
      </c>
      <c r="J33" s="78">
        <v>0.29166666666666669</v>
      </c>
      <c r="K33" s="78"/>
      <c r="L33" s="21" t="s">
        <v>27</v>
      </c>
      <c r="M33" s="14"/>
      <c r="N33" s="14"/>
      <c r="O33" s="25"/>
      <c r="P33" s="27"/>
    </row>
    <row r="34" spans="1:20" x14ac:dyDescent="0.3">
      <c r="B34" s="18"/>
      <c r="L34" s="11"/>
      <c r="O34" s="18"/>
      <c r="P34" s="27"/>
    </row>
    <row r="35" spans="1:20" x14ac:dyDescent="0.3">
      <c r="B35" s="19" t="s">
        <v>6</v>
      </c>
      <c r="C35" s="1"/>
      <c r="D35" s="23"/>
      <c r="E35" s="24" t="s">
        <v>28</v>
      </c>
      <c r="F35" s="56"/>
      <c r="G35" s="57"/>
      <c r="H35" s="10" t="s">
        <v>7</v>
      </c>
      <c r="I35" s="1"/>
      <c r="J35" s="79" t="s">
        <v>24</v>
      </c>
      <c r="K35" s="80"/>
      <c r="L35" s="1"/>
      <c r="M35" s="58" t="s">
        <v>17</v>
      </c>
      <c r="N35" s="58"/>
      <c r="O35" s="5">
        <f>Q35+R35+S35+T35</f>
        <v>0</v>
      </c>
      <c r="P35" s="27"/>
      <c r="Q35" s="4">
        <f>IF(C35&lt;&gt;"",Dejeuner,0)</f>
        <v>0</v>
      </c>
      <c r="R35" s="4">
        <f>IF(F35&lt;&gt;"",Diner,0)</f>
        <v>0</v>
      </c>
      <c r="S35" s="4">
        <f>IF(I35&lt;&gt;"",Souper,0)</f>
        <v>0</v>
      </c>
      <c r="T35" s="4">
        <f>IF(L35&lt;&gt;"",Lunxh,0)</f>
        <v>0</v>
      </c>
    </row>
    <row r="36" spans="1:20" x14ac:dyDescent="0.3">
      <c r="B36" s="20" t="s">
        <v>8</v>
      </c>
      <c r="C36" s="59"/>
      <c r="D36" s="59"/>
      <c r="E36" s="59"/>
      <c r="F36" s="59"/>
      <c r="G36" s="59"/>
      <c r="H36" s="59"/>
      <c r="I36" s="59"/>
      <c r="J36" s="59"/>
      <c r="K36" s="59"/>
      <c r="L36" s="60"/>
      <c r="M36" s="15"/>
      <c r="N36" s="15"/>
      <c r="O36" s="18"/>
      <c r="P36" s="27"/>
    </row>
    <row r="37" spans="1:20" x14ac:dyDescent="0.3">
      <c r="B37" s="20" t="s">
        <v>9</v>
      </c>
      <c r="C37" s="3"/>
      <c r="D37" s="10" t="s">
        <v>10</v>
      </c>
      <c r="E37" s="61"/>
      <c r="F37" s="61"/>
      <c r="G37" s="61"/>
      <c r="H37" s="62"/>
      <c r="I37" s="30"/>
      <c r="J37" t="s">
        <v>23</v>
      </c>
      <c r="K37" s="54" t="s">
        <v>18</v>
      </c>
      <c r="L37" s="55"/>
      <c r="M37" s="31"/>
      <c r="N37" s="15"/>
      <c r="O37" s="6">
        <f>IF(C37&lt;&gt;"",IF(M37&lt;&gt;"",I37*Covoiturage,I37*KM)*2,IF(M37&lt;&gt;"",I37*Covoiturage,I37*KM))</f>
        <v>0</v>
      </c>
      <c r="P37" s="27"/>
    </row>
    <row r="38" spans="1:20" x14ac:dyDescent="0.3">
      <c r="B38" s="16"/>
      <c r="L38" s="11"/>
      <c r="M38" s="15"/>
      <c r="N38" s="15"/>
      <c r="O38" s="18"/>
      <c r="P38" s="27"/>
    </row>
    <row r="39" spans="1:20" x14ac:dyDescent="0.3">
      <c r="B39" s="63"/>
      <c r="C39" s="64"/>
      <c r="D39" s="64"/>
      <c r="E39" s="64"/>
      <c r="F39" s="64"/>
      <c r="G39" s="64"/>
      <c r="H39" s="64"/>
      <c r="I39" s="64"/>
      <c r="J39" s="65"/>
      <c r="L39" s="11"/>
      <c r="M39" s="72" t="s">
        <v>11</v>
      </c>
      <c r="N39" s="58"/>
      <c r="O39" s="2">
        <v>0</v>
      </c>
      <c r="P39" s="27"/>
    </row>
    <row r="40" spans="1:20" x14ac:dyDescent="0.3">
      <c r="B40" s="66"/>
      <c r="C40" s="67"/>
      <c r="D40" s="67"/>
      <c r="E40" s="67"/>
      <c r="F40" s="67"/>
      <c r="G40" s="67"/>
      <c r="H40" s="67"/>
      <c r="I40" s="67"/>
      <c r="J40" s="68"/>
      <c r="L40" s="11"/>
      <c r="M40" s="72" t="s">
        <v>12</v>
      </c>
      <c r="N40" s="58"/>
      <c r="O40" s="2">
        <v>0</v>
      </c>
      <c r="P40" s="27"/>
    </row>
    <row r="41" spans="1:20" x14ac:dyDescent="0.3">
      <c r="B41" s="66"/>
      <c r="C41" s="67"/>
      <c r="D41" s="67"/>
      <c r="E41" s="67"/>
      <c r="F41" s="67"/>
      <c r="G41" s="67"/>
      <c r="H41" s="67"/>
      <c r="I41" s="67"/>
      <c r="J41" s="68"/>
      <c r="K41" s="76" t="s">
        <v>33</v>
      </c>
      <c r="L41" s="77"/>
      <c r="M41" s="31"/>
      <c r="N41" s="15" t="s">
        <v>34</v>
      </c>
      <c r="O41" s="5">
        <f>M41*Gardiennage</f>
        <v>0</v>
      </c>
      <c r="P41" s="27"/>
    </row>
    <row r="42" spans="1:20" x14ac:dyDescent="0.3">
      <c r="B42" s="66"/>
      <c r="C42" s="67"/>
      <c r="D42" s="67"/>
      <c r="E42" s="67"/>
      <c r="F42" s="67"/>
      <c r="G42" s="67"/>
      <c r="H42" s="67"/>
      <c r="I42" s="67"/>
      <c r="J42" s="68"/>
      <c r="L42" s="11"/>
      <c r="M42" s="72" t="s">
        <v>14</v>
      </c>
      <c r="N42" s="58"/>
      <c r="O42" s="2">
        <v>0</v>
      </c>
      <c r="P42" s="27"/>
    </row>
    <row r="43" spans="1:20" x14ac:dyDescent="0.3">
      <c r="B43" s="69"/>
      <c r="C43" s="70"/>
      <c r="D43" s="70"/>
      <c r="E43" s="70"/>
      <c r="F43" s="70"/>
      <c r="G43" s="70"/>
      <c r="H43" s="70"/>
      <c r="I43" s="70"/>
      <c r="J43" s="71"/>
      <c r="K43" s="12"/>
      <c r="L43" s="13"/>
      <c r="M43" s="12"/>
      <c r="N43" s="12"/>
      <c r="O43" s="26"/>
      <c r="P43" s="27"/>
    </row>
    <row r="44" spans="1:20" x14ac:dyDescent="0.3">
      <c r="N44" s="10" t="s">
        <v>15</v>
      </c>
      <c r="O44" s="7">
        <f>SUM(O35:O42)</f>
        <v>0</v>
      </c>
      <c r="P44" s="29">
        <v>0</v>
      </c>
    </row>
    <row r="45" spans="1:20" ht="16.2" thickBot="1" x14ac:dyDescent="0.35">
      <c r="B45" s="25"/>
      <c r="C45" s="14"/>
      <c r="D45" s="14"/>
      <c r="E45" s="14"/>
      <c r="F45" s="14"/>
      <c r="G45" s="14"/>
      <c r="H45" s="14"/>
      <c r="I45" s="14"/>
      <c r="J45" s="14"/>
      <c r="K45" s="14"/>
      <c r="L45" s="73" t="s">
        <v>22</v>
      </c>
      <c r="M45" s="73"/>
      <c r="N45" s="73"/>
      <c r="O45" s="8">
        <f>O20+O32+O44</f>
        <v>0</v>
      </c>
      <c r="P45" s="29">
        <v>0</v>
      </c>
    </row>
    <row r="46" spans="1:20" ht="15" customHeight="1" x14ac:dyDescent="0.3">
      <c r="B46" s="41" t="s">
        <v>25</v>
      </c>
      <c r="C46" s="42"/>
      <c r="D46" s="42"/>
      <c r="E46" s="42"/>
      <c r="F46" s="42"/>
      <c r="G46" s="42"/>
      <c r="H46" s="42"/>
      <c r="I46" s="42"/>
      <c r="J46" s="42"/>
      <c r="K46" s="42"/>
      <c r="L46" s="43"/>
      <c r="N46" s="45"/>
      <c r="O46" s="46"/>
      <c r="P46" s="47"/>
    </row>
    <row r="47" spans="1:20" ht="15" thickBot="1" x14ac:dyDescent="0.35"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44"/>
      <c r="N47" s="48"/>
      <c r="O47" s="49"/>
      <c r="P47" s="50"/>
    </row>
    <row r="48" spans="1:20" x14ac:dyDescent="0.3">
      <c r="B48" s="16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51"/>
      <c r="O48" s="52"/>
      <c r="P48" s="53"/>
    </row>
    <row r="53" spans="2:2" x14ac:dyDescent="0.3">
      <c r="B53" s="24" t="s">
        <v>38</v>
      </c>
    </row>
    <row r="54" spans="2:2" x14ac:dyDescent="0.3">
      <c r="B54" s="24" t="s">
        <v>37</v>
      </c>
    </row>
  </sheetData>
  <sheetProtection algorithmName="SHA-512" hashValue="pUs9P7oDcZzgPmZAxJgA9FB1FBsvN3DHLgAhYKRVJz6ETFADdLU8hCezD8/T3OGKs4etqSHjxHwD5IwJgCZilQ==" saltValue="ztYMvI7swf71iAfc9yC4uQ==" spinCount="100000" sheet="1" objects="1" scenarios="1"/>
  <mergeCells count="48">
    <mergeCell ref="K41:L41"/>
    <mergeCell ref="F21:G21"/>
    <mergeCell ref="J21:K21"/>
    <mergeCell ref="J11:K11"/>
    <mergeCell ref="J23:K23"/>
    <mergeCell ref="K17:L17"/>
    <mergeCell ref="J33:K33"/>
    <mergeCell ref="K37:L37"/>
    <mergeCell ref="J35:K35"/>
    <mergeCell ref="F33:G33"/>
    <mergeCell ref="M30:N30"/>
    <mergeCell ref="K29:L29"/>
    <mergeCell ref="C6:H6"/>
    <mergeCell ref="C7:G7"/>
    <mergeCell ref="C12:L12"/>
    <mergeCell ref="F11:G11"/>
    <mergeCell ref="E13:H13"/>
    <mergeCell ref="F9:G9"/>
    <mergeCell ref="J9:K9"/>
    <mergeCell ref="B27:J31"/>
    <mergeCell ref="M27:N27"/>
    <mergeCell ref="M28:N28"/>
    <mergeCell ref="P7:P8"/>
    <mergeCell ref="F23:G23"/>
    <mergeCell ref="M23:N23"/>
    <mergeCell ref="C24:L24"/>
    <mergeCell ref="E25:H25"/>
    <mergeCell ref="B15:J19"/>
    <mergeCell ref="M11:N11"/>
    <mergeCell ref="M18:N18"/>
    <mergeCell ref="M16:N16"/>
    <mergeCell ref="M15:N15"/>
    <mergeCell ref="J1:O1"/>
    <mergeCell ref="F1:I5"/>
    <mergeCell ref="B46:K47"/>
    <mergeCell ref="L46:L47"/>
    <mergeCell ref="N46:P48"/>
    <mergeCell ref="K13:L13"/>
    <mergeCell ref="K25:L25"/>
    <mergeCell ref="F35:G35"/>
    <mergeCell ref="M35:N35"/>
    <mergeCell ref="C36:L36"/>
    <mergeCell ref="E37:H37"/>
    <mergeCell ref="B39:J43"/>
    <mergeCell ref="M39:N39"/>
    <mergeCell ref="M40:N40"/>
    <mergeCell ref="M42:N42"/>
    <mergeCell ref="L45:N45"/>
  </mergeCells>
  <dataValidations xWindow="840" yWindow="826" count="4">
    <dataValidation type="textLength" allowBlank="1" showInputMessage="1" showErrorMessage="1" errorTitle="Mauvaise entrée" error="Vous devez mettre un x seulement." promptTitle="Conseil" prompt="Vous devez mettre un x seulement." sqref="C11 L11 L23 C35 M13 M25 C23 L35 M37 C13 C25 C37 F11:G11 F23:G23 F35:G35" xr:uid="{00000000-0002-0000-0000-000000000000}">
      <formula1>0</formula1>
      <formula2>1</formula2>
    </dataValidation>
    <dataValidation type="textLength" allowBlank="1" showInputMessage="1" showErrorMessage="1" errorTitle="Mauvaise Entrée" error="Vous devez mettre un x seulement." promptTitle="Conseil" prompt="Vous devez mettre un x seulement." sqref="I11 I23 I35" xr:uid="{00000000-0002-0000-0000-000001000000}">
      <formula1>0</formula1>
      <formula2>1</formula2>
    </dataValidation>
    <dataValidation type="whole" allowBlank="1" showInputMessage="1" showErrorMessage="1" errorTitle="Mauvaise entrée" error="Saisir un chiffre entre 0 et 1000" promptTitle="Conseil" prompt="Saisir un chiffre entre 0 et 1000" sqref="I13 I25 I37" xr:uid="{00000000-0002-0000-0000-000002000000}">
      <formula1>0</formula1>
      <formula2>1000</formula2>
    </dataValidation>
    <dataValidation type="list" showInputMessage="1" showErrorMessage="1" errorTitle="Pas vide" error="Vous devez mettre un X." promptTitle="Vérification" prompt="Mettre un X pour attester que toutes les informations contenues dans ce formulaires sont : exacts, complètes et conformes, à la réalité." sqref="L46:L47" xr:uid="{00000000-0002-0000-0000-000003000000}">
      <formula1>"x,X"</formula1>
    </dataValidation>
  </dataValidations>
  <printOptions horizontalCentered="1"/>
  <pageMargins left="0.39370078740157483" right="0.19685039370078741" top="0.15748031496062992" bottom="0" header="0" footer="0.31496062992125984"/>
  <pageSetup paperSize="9" scale="7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xWindow="840" yWindow="826" count="5">
        <x14:dataValidation type="time" allowBlank="1" showInputMessage="1" showErrorMessage="1" errorTitle="Heure Invalide" error="Vous devez saisir une heure entre 5:00 et 23:59." prompt="Inscrire l'heure sous le format h:min" xr:uid="{00000000-0002-0000-0000-000004000000}">
          <x14:formula1>
            <xm:f>Valeurs!$A$1</xm:f>
          </x14:formula1>
          <x14:formula2>
            <xm:f>Valeurs!$A$2</xm:f>
          </x14:formula2>
          <xm:sqref>F9:G9 J9:K9 F21:G21 J21:K21 F33:G33 J33:K33</xm:sqref>
        </x14:dataValidation>
        <x14:dataValidation type="decimal" allowBlank="1" showInputMessage="1" showErrorMessage="1" errorTitle="Montant invalide" error="Saisir un montant entre 0 et 1000" promptTitle="Saisir un montant" prompt="Saisir un montant entre 0 et 1000." xr:uid="{00000000-0002-0000-0000-000005000000}">
          <x14:formula1>
            <xm:f>Valeurs!$F$1</xm:f>
          </x14:formula1>
          <x14:formula2>
            <xm:f>Valeurs!$F$2</xm:f>
          </x14:formula2>
          <xm:sqref>O15:O18 O27:O30 O39:O42</xm:sqref>
        </x14:dataValidation>
        <x14:dataValidation type="date" allowBlank="1" showInputMessage="1" showErrorMessage="1" errorTitle="Date Invalide" error="Vous devez saisir une date entre le 2022-09-01 et le 2023-08-31." prompt="Inscrire la date sous le format aaaa-mm-jj" xr:uid="{00000000-0002-0000-0000-000006000000}">
          <x14:formula1>
            <xm:f>Valeurs!B1</xm:f>
          </x14:formula1>
          <x14:formula2>
            <xm:f>Valeurs!B2</xm:f>
          </x14:formula2>
          <xm:sqref>C9</xm:sqref>
        </x14:dataValidation>
        <x14:dataValidation type="date" allowBlank="1" showInputMessage="1" showErrorMessage="1" errorTitle="Date Invalide" error="Vous devez saisir une date entre le 2022-09-01 et le 2023-08-31." prompt="Inscrire la date sous le format aaaa-mm-jj" xr:uid="{00000000-0002-0000-0000-000007000000}">
          <x14:formula1>
            <xm:f>Valeurs!B1</xm:f>
          </x14:formula1>
          <x14:formula2>
            <xm:f>Valeurs!B2</xm:f>
          </x14:formula2>
          <xm:sqref>C21</xm:sqref>
        </x14:dataValidation>
        <x14:dataValidation type="date" allowBlank="1" showInputMessage="1" showErrorMessage="1" errorTitle="Date Invalide" error="Vous devez saisir une date entre le 2022-09-01 et le 2023-08-31." prompt="Inscrire la date sous le format aaaa-mm-jj" xr:uid="{00000000-0002-0000-0000-000008000000}">
          <x14:formula1>
            <xm:f>Valeurs!B1</xm:f>
          </x14:formula1>
          <x14:formula2>
            <xm:f>Valeurs!B2</xm:f>
          </x14:formula2>
          <xm:sqref>C33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3886E-A2E5-4EB9-99DB-11AE5960F425}">
  <sheetPr codeName="Feuil3"/>
  <dimension ref="O44"/>
  <sheetViews>
    <sheetView workbookViewId="0">
      <selection activeCell="E51" sqref="E51"/>
    </sheetView>
  </sheetViews>
  <sheetFormatPr baseColWidth="10" defaultRowHeight="14.4" x14ac:dyDescent="0.3"/>
  <sheetData>
    <row r="44" spans="15:15" x14ac:dyDescent="0.3">
      <c r="O44">
        <f>SUM(O35:O42)</f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H14"/>
  <sheetViews>
    <sheetView workbookViewId="0">
      <selection activeCell="D6" sqref="D6"/>
    </sheetView>
  </sheetViews>
  <sheetFormatPr baseColWidth="10" defaultRowHeight="14.4" x14ac:dyDescent="0.3"/>
  <cols>
    <col min="1" max="1" width="13.109375" bestFit="1" customWidth="1"/>
    <col min="2" max="2" width="13.109375" customWidth="1"/>
  </cols>
  <sheetData>
    <row r="1" spans="1:8" x14ac:dyDescent="0.3">
      <c r="A1" s="34">
        <v>0.20833333333333334</v>
      </c>
      <c r="B1" s="35">
        <v>44805</v>
      </c>
      <c r="C1" s="35">
        <v>44805</v>
      </c>
      <c r="D1" s="35">
        <v>44805</v>
      </c>
      <c r="E1" s="35">
        <v>44805</v>
      </c>
      <c r="F1" s="33">
        <v>0</v>
      </c>
      <c r="G1" s="33"/>
      <c r="H1" s="33"/>
    </row>
    <row r="2" spans="1:8" x14ac:dyDescent="0.3">
      <c r="A2" s="34">
        <v>0.99930555555555556</v>
      </c>
      <c r="B2" s="35">
        <v>45169</v>
      </c>
      <c r="C2" s="35">
        <v>45169</v>
      </c>
      <c r="D2" s="35">
        <v>45169</v>
      </c>
      <c r="E2" s="35">
        <v>45169</v>
      </c>
      <c r="F2" s="33">
        <v>1000</v>
      </c>
      <c r="G2" s="33"/>
      <c r="H2" s="33"/>
    </row>
    <row r="6" spans="1:8" x14ac:dyDescent="0.3">
      <c r="A6" t="s">
        <v>29</v>
      </c>
      <c r="B6" s="37">
        <v>17.649999999999999</v>
      </c>
      <c r="C6" s="37">
        <v>17.649999999999999</v>
      </c>
    </row>
    <row r="7" spans="1:8" x14ac:dyDescent="0.3">
      <c r="A7" t="s">
        <v>30</v>
      </c>
      <c r="B7" s="37">
        <v>28.5</v>
      </c>
      <c r="C7" s="37">
        <v>28.5</v>
      </c>
    </row>
    <row r="8" spans="1:8" x14ac:dyDescent="0.3">
      <c r="A8" t="s">
        <v>7</v>
      </c>
      <c r="B8" s="37">
        <v>36.799999999999997</v>
      </c>
      <c r="C8" s="37">
        <v>36.799999999999997</v>
      </c>
    </row>
    <row r="9" spans="1:8" x14ac:dyDescent="0.3">
      <c r="A9" t="s">
        <v>31</v>
      </c>
      <c r="B9" s="37">
        <v>10</v>
      </c>
      <c r="C9" s="37">
        <v>10</v>
      </c>
    </row>
    <row r="10" spans="1:8" x14ac:dyDescent="0.3">
      <c r="B10" s="37"/>
      <c r="C10" s="37"/>
    </row>
    <row r="11" spans="1:8" x14ac:dyDescent="0.3">
      <c r="A11" t="s">
        <v>32</v>
      </c>
      <c r="B11" s="37">
        <v>7</v>
      </c>
      <c r="C11" s="37">
        <v>7</v>
      </c>
    </row>
    <row r="12" spans="1:8" x14ac:dyDescent="0.3">
      <c r="B12" s="37"/>
      <c r="C12" s="37"/>
    </row>
    <row r="13" spans="1:8" x14ac:dyDescent="0.3">
      <c r="A13" t="s">
        <v>35</v>
      </c>
      <c r="B13" s="37">
        <v>0.57999999999999996</v>
      </c>
      <c r="C13" s="37">
        <v>0.57999999999999996</v>
      </c>
    </row>
    <row r="14" spans="1:8" x14ac:dyDescent="0.3">
      <c r="A14" t="s">
        <v>36</v>
      </c>
      <c r="B14" s="37">
        <f>B13+0.1</f>
        <v>0.67999999999999994</v>
      </c>
      <c r="C14" s="37">
        <f>C13+0.1</f>
        <v>0.67999999999999994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G 8 T V e a F r / e k A A A A 9 g A A A B I A H A B D b 2 5 m a W c v U G F j a 2 F n Z S 5 4 b W w g o h g A K K A U A A A A A A A A A A A A A A A A A A A A A A A A A A A A h Y + x C s I w G I R f p W R v k s Z B K X 9 T p K s F Q R D X k K Y 1 2 K a S p K b v 5 u A j + Q p W t O r m e H f f w d 3 9 e o N 8 7 N r o o q z T v c l Q g i m K l J F 9 p U 2 T o c H X 8 Q r l H L Z C n k S j o g k 2 L h 2 d z t D R + 3 N K S A g B h w X u b U M Y p Q k 5 l J u d P K p O x N o 4 L 4 x U 6 N O q / r c Q h / 1 r D G c 4 o U v M 6 L Q J y G x C q c 0 X Y F P 2 T H 9 M K I b W D 1 b x 2 s b F G s g s g b w / 8 A d Q S w M E F A A C A A g A Y G 8 T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B v E 1 U o i k e 4 D g A A A B E A A A A T A B w A R m 9 y b X V s Y X M v U 2 V j d G l v b j E u b S C i G A A o o B Q A A A A A A A A A A A A A A A A A A A A A A A A A A A A r T k 0 u y c z P U w i G 0 I b W A F B L A Q I t A B Q A A g A I A G B v E 1 X m h a / 3 p A A A A P Y A A A A S A A A A A A A A A A A A A A A A A A A A A A B D b 2 5 m a W c v U G F j a 2 F n Z S 5 4 b W x Q S w E C L Q A U A A I A C A B g b x N V D 8 r p q 6 Q A A A D p A A A A E w A A A A A A A A A A A A A A A A D w A A A A W 0 N v b n R l b n R f V H l w Z X N d L n h t b F B L A Q I t A B Q A A g A I A G B v E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q d / n d E r J 4 R 7 S 3 C 9 + 8 X K P W A A A A A A I A A A A A A B B m A A A A A Q A A I A A A A O p n 9 2 O 5 A h f 7 B 6 t 5 B k K W o J W w 0 + v a r z 5 3 b v v R 2 e n S s m n N A A A A A A 6 A A A A A A g A A I A A A A O R M Z O z D d J P u N A 5 0 5 V U R D C J h W D c v q j U H V S i M 3 T R i 4 4 z Y U A A A A A u + C p P E v t n M M a d 1 O R u Z t 0 n H 4 d X 3 M l z c E j t v b l 7 H U t X j f X S B B l Z g f B J 6 g 9 d 8 j I c + L M k B w S P 7 2 d w V I c d s s g N O d u b 0 a 4 l I m S T 9 E 6 4 w W z Z N Z L 9 f Q A A A A G D y q S j 2 n U R 1 o X k 8 l K Z H G Y A C 8 f f y U e F + n Y 2 m d N + w i o X M O x d + H h k 7 z 2 f w y t p u a J / t H K 5 G 4 l w n i 4 F B r w d K a P 9 u K g M = < / D a t a M a s h u p > 
</file>

<file path=customXml/itemProps1.xml><?xml version="1.0" encoding="utf-8"?>
<ds:datastoreItem xmlns:ds="http://schemas.openxmlformats.org/officeDocument/2006/customXml" ds:itemID="{69456B5D-8B70-41B3-90C5-702CB1DE9A4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77</vt:i4>
      </vt:variant>
    </vt:vector>
  </HeadingPairs>
  <TitlesOfParts>
    <vt:vector size="80" baseType="lpstr">
      <vt:lpstr>Compte de dépense SEDR-CSQ</vt:lpstr>
      <vt:lpstr>Feuil1</vt:lpstr>
      <vt:lpstr>Valeurs</vt:lpstr>
      <vt:lpstr>A_A</vt:lpstr>
      <vt:lpstr>A_B</vt:lpstr>
      <vt:lpstr>A_C</vt:lpstr>
      <vt:lpstr>Adresse</vt:lpstr>
      <vt:lpstr>AllerRetour_A</vt:lpstr>
      <vt:lpstr>AllerRetour_B</vt:lpstr>
      <vt:lpstr>AllerRetour_C</vt:lpstr>
      <vt:lpstr>CodePostal</vt:lpstr>
      <vt:lpstr>Covoiturage</vt:lpstr>
      <vt:lpstr>Covoiturage_A</vt:lpstr>
      <vt:lpstr>Covoiturage_B</vt:lpstr>
      <vt:lpstr>Covoiturage_C</vt:lpstr>
      <vt:lpstr>Date_A</vt:lpstr>
      <vt:lpstr>Date_B</vt:lpstr>
      <vt:lpstr>Date_C</vt:lpstr>
      <vt:lpstr>Dejeuner</vt:lpstr>
      <vt:lpstr>Dejeuner_A</vt:lpstr>
      <vt:lpstr>Dejeuner_B</vt:lpstr>
      <vt:lpstr>Dejeuner_C</vt:lpstr>
      <vt:lpstr>Deplacement_A</vt:lpstr>
      <vt:lpstr>Deplacement_B</vt:lpstr>
      <vt:lpstr>Deplacement_C</vt:lpstr>
      <vt:lpstr>Diner</vt:lpstr>
      <vt:lpstr>Diner_A</vt:lpstr>
      <vt:lpstr>Diner_B</vt:lpstr>
      <vt:lpstr>Diner_C</vt:lpstr>
      <vt:lpstr>Divers_A</vt:lpstr>
      <vt:lpstr>Divers_B</vt:lpstr>
      <vt:lpstr>Divers_C</vt:lpstr>
      <vt:lpstr>Explication_A</vt:lpstr>
      <vt:lpstr>Explication_B</vt:lpstr>
      <vt:lpstr>Explication_C</vt:lpstr>
      <vt:lpstr>Garderie_A</vt:lpstr>
      <vt:lpstr>Garderie_B</vt:lpstr>
      <vt:lpstr>Garderie_C</vt:lpstr>
      <vt:lpstr>Gardiennage</vt:lpstr>
      <vt:lpstr>Heure_A_A</vt:lpstr>
      <vt:lpstr>Heure_A_B</vt:lpstr>
      <vt:lpstr>Heure_A_C</vt:lpstr>
      <vt:lpstr>Heure_De_A</vt:lpstr>
      <vt:lpstr>Heure_De_B</vt:lpstr>
      <vt:lpstr>Heure_De_C</vt:lpstr>
      <vt:lpstr>KM</vt:lpstr>
      <vt:lpstr>KM_A</vt:lpstr>
      <vt:lpstr>KM_B</vt:lpstr>
      <vt:lpstr>KM_C</vt:lpstr>
      <vt:lpstr>Logement_A</vt:lpstr>
      <vt:lpstr>Logement_B</vt:lpstr>
      <vt:lpstr>Logement_C</vt:lpstr>
      <vt:lpstr>Lunch_A</vt:lpstr>
      <vt:lpstr>Lunch_B</vt:lpstr>
      <vt:lpstr>Lunch_C</vt:lpstr>
      <vt:lpstr>Lunxh</vt:lpstr>
      <vt:lpstr>NomComplet</vt:lpstr>
      <vt:lpstr>Repas_A</vt:lpstr>
      <vt:lpstr>Repas_B</vt:lpstr>
      <vt:lpstr>Repas_C</vt:lpstr>
      <vt:lpstr>Signature</vt:lpstr>
      <vt:lpstr>Souper</vt:lpstr>
      <vt:lpstr>Souper_A</vt:lpstr>
      <vt:lpstr>Souper_B</vt:lpstr>
      <vt:lpstr>Souper_C</vt:lpstr>
      <vt:lpstr>Stationnement_A</vt:lpstr>
      <vt:lpstr>Stationnement_B</vt:lpstr>
      <vt:lpstr>Stationnement_C</vt:lpstr>
      <vt:lpstr>Total_A</vt:lpstr>
      <vt:lpstr>Total_A_B_C</vt:lpstr>
      <vt:lpstr>Total_B</vt:lpstr>
      <vt:lpstr>Total_Bureau_A</vt:lpstr>
      <vt:lpstr>Total_Bureau_A_B_C</vt:lpstr>
      <vt:lpstr>Total_Bureau_B</vt:lpstr>
      <vt:lpstr>Total_Bureau_C</vt:lpstr>
      <vt:lpstr>Total_C</vt:lpstr>
      <vt:lpstr>Voyage_De_A</vt:lpstr>
      <vt:lpstr>Voyage_De_B</vt:lpstr>
      <vt:lpstr>Voyage_De_C</vt:lpstr>
      <vt:lpstr>'Compte de dépense SEDR-CSQ'!Zone_d_impression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Hogue</dc:creator>
  <cp:lastModifiedBy>Martin Hogue</cp:lastModifiedBy>
  <cp:lastPrinted>2018-06-04T17:10:10Z</cp:lastPrinted>
  <dcterms:created xsi:type="dcterms:W3CDTF">2017-12-19T20:02:34Z</dcterms:created>
  <dcterms:modified xsi:type="dcterms:W3CDTF">2022-08-19T18:30:53Z</dcterms:modified>
</cp:coreProperties>
</file>